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cryoEM\"/>
    </mc:Choice>
  </mc:AlternateContent>
  <bookViews>
    <workbookView xWindow="0" yWindow="0" windowWidth="19200" windowHeight="7050"/>
  </bookViews>
  <sheets>
    <sheet name="Unimer diame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8" i="1" l="1"/>
  <c r="O67" i="1"/>
  <c r="J24" i="1" l="1"/>
  <c r="J23" i="1"/>
  <c r="I23" i="1"/>
  <c r="I24" i="1"/>
  <c r="I25" i="1"/>
  <c r="I26" i="1"/>
  <c r="I27" i="1"/>
  <c r="I28" i="1"/>
  <c r="H23" i="1"/>
  <c r="H24" i="1"/>
  <c r="H25" i="1"/>
  <c r="H26" i="1"/>
  <c r="H27" i="1"/>
  <c r="H28" i="1"/>
  <c r="G23" i="1"/>
  <c r="G24" i="1"/>
  <c r="G25" i="1"/>
  <c r="G26" i="1"/>
  <c r="G27" i="1"/>
  <c r="G28" i="1"/>
  <c r="J2" i="1"/>
  <c r="I10" i="1"/>
  <c r="I11" i="1"/>
  <c r="I12" i="1"/>
  <c r="I13" i="1"/>
  <c r="I14" i="1"/>
  <c r="I15" i="1"/>
  <c r="I16" i="1"/>
  <c r="I17" i="1"/>
  <c r="I18" i="1"/>
  <c r="I19" i="1"/>
  <c r="I20" i="1"/>
  <c r="I21" i="1"/>
  <c r="H10" i="1"/>
  <c r="H11" i="1"/>
  <c r="H12" i="1"/>
  <c r="H13" i="1"/>
  <c r="H14" i="1"/>
  <c r="H15" i="1"/>
  <c r="H16" i="1"/>
  <c r="H17" i="1"/>
  <c r="H18" i="1"/>
  <c r="H19" i="1"/>
  <c r="H20" i="1"/>
  <c r="H21" i="1"/>
  <c r="G10" i="1"/>
  <c r="G11" i="1"/>
  <c r="G12" i="1"/>
  <c r="G13" i="1"/>
  <c r="G14" i="1"/>
  <c r="G15" i="1"/>
  <c r="G16" i="1"/>
  <c r="G17" i="1"/>
  <c r="G18" i="1"/>
  <c r="G19" i="1"/>
  <c r="G20" i="1"/>
  <c r="G21" i="1"/>
  <c r="G7" i="1" l="1"/>
  <c r="H7" i="1" s="1"/>
  <c r="I7" i="1" s="1"/>
  <c r="G8" i="1"/>
  <c r="H8" i="1" s="1"/>
  <c r="I8" i="1" s="1"/>
  <c r="G9" i="1"/>
  <c r="H9" i="1" s="1"/>
  <c r="I9" i="1" s="1"/>
  <c r="G3" i="1"/>
  <c r="H3" i="1" s="1"/>
  <c r="I3" i="1" s="1"/>
  <c r="G4" i="1"/>
  <c r="G5" i="1"/>
  <c r="H5" i="1" s="1"/>
  <c r="I5" i="1" s="1"/>
  <c r="G6" i="1"/>
  <c r="H4" i="1"/>
  <c r="I4" i="1" s="1"/>
  <c r="H6" i="1"/>
  <c r="I6" i="1" s="1"/>
  <c r="G2" i="1"/>
  <c r="H2" i="1" s="1"/>
  <c r="I2" i="1" s="1"/>
  <c r="J3" i="1" l="1"/>
</calcChain>
</file>

<file path=xl/sharedStrings.xml><?xml version="1.0" encoding="utf-8"?>
<sst xmlns="http://schemas.openxmlformats.org/spreadsheetml/2006/main" count="4" uniqueCount="4">
  <si>
    <t>Radius (nm)</t>
  </si>
  <si>
    <t>Diameter (nm)</t>
  </si>
  <si>
    <t>Area (nm^2)</t>
  </si>
  <si>
    <t>Total unimer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</si>
</sst>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6"/>
  <sheetViews>
    <sheetView tabSelected="1" zoomScale="70" zoomScaleNormal="70" workbookViewId="0">
      <selection activeCell="D32" sqref="D32"/>
    </sheetView>
  </sheetViews>
  <sheetFormatPr defaultRowHeight="14.5" x14ac:dyDescent="0.35"/>
  <cols>
    <col min="2" max="2" width="12.54296875" customWidth="1"/>
    <col min="8" max="8" width="10.6328125" customWidth="1"/>
  </cols>
  <sheetData>
    <row r="1" spans="1:34" x14ac:dyDescent="0.35">
      <c r="B1" s="1" t="s">
        <v>2</v>
      </c>
      <c r="H1" s="1" t="s">
        <v>0</v>
      </c>
      <c r="I1" s="1" t="s">
        <v>1</v>
      </c>
    </row>
    <row r="2" spans="1:34" x14ac:dyDescent="0.35">
      <c r="A2">
        <v>1</v>
      </c>
      <c r="B2">
        <v>197.81800000000001</v>
      </c>
      <c r="C2">
        <v>232.172</v>
      </c>
      <c r="D2">
        <v>-9171</v>
      </c>
      <c r="E2">
        <v>9121</v>
      </c>
      <c r="G2">
        <f t="shared" ref="G2:G9" si="0">B2/(4*PI())</f>
        <v>15.741856266276278</v>
      </c>
      <c r="H2">
        <f t="shared" ref="H2:H9" si="1">SQRT(G2)</f>
        <v>3.9676008199258499</v>
      </c>
      <c r="I2">
        <f t="shared" ref="I2:I9" si="2">H2*2</f>
        <v>7.9352016398516998</v>
      </c>
      <c r="J2" s="1">
        <f>AVERAGE(I2:I21)</f>
        <v>9.5212350162014641</v>
      </c>
      <c r="M2" s="2">
        <v>7.9352016398516998</v>
      </c>
      <c r="N2" s="3" t="s">
        <v>3</v>
      </c>
    </row>
    <row r="3" spans="1:34" x14ac:dyDescent="0.35">
      <c r="A3">
        <v>2</v>
      </c>
      <c r="B3">
        <v>216.126</v>
      </c>
      <c r="C3">
        <v>-241.952</v>
      </c>
      <c r="D3">
        <v>-10163</v>
      </c>
      <c r="E3">
        <v>9832</v>
      </c>
      <c r="G3">
        <f t="shared" si="0"/>
        <v>17.198760615339488</v>
      </c>
      <c r="H3">
        <f t="shared" si="1"/>
        <v>4.1471388468846193</v>
      </c>
      <c r="I3">
        <f t="shared" si="2"/>
        <v>8.2942776937692386</v>
      </c>
      <c r="J3" s="1">
        <f>_xlfn.STDEV.S(I2:I21)</f>
        <v>1.2168958335163822</v>
      </c>
      <c r="M3" s="2">
        <v>8.2942776937692386</v>
      </c>
      <c r="N3" s="2"/>
    </row>
    <row r="4" spans="1:34" x14ac:dyDescent="0.35">
      <c r="A4">
        <v>3</v>
      </c>
      <c r="B4">
        <v>237.29499999999999</v>
      </c>
      <c r="C4">
        <v>36.631</v>
      </c>
      <c r="D4">
        <v>-8310</v>
      </c>
      <c r="E4">
        <v>10259</v>
      </c>
      <c r="G4">
        <f t="shared" si="0"/>
        <v>18.883336110495652</v>
      </c>
      <c r="H4">
        <f t="shared" si="1"/>
        <v>4.3454960718536668</v>
      </c>
      <c r="I4">
        <f t="shared" si="2"/>
        <v>8.6909921437073336</v>
      </c>
      <c r="M4" s="2">
        <v>8.6909921437073336</v>
      </c>
      <c r="N4" s="2"/>
    </row>
    <row r="5" spans="1:34" x14ac:dyDescent="0.35">
      <c r="A5">
        <v>4</v>
      </c>
      <c r="B5">
        <v>257.03399999999999</v>
      </c>
      <c r="C5">
        <v>-948.01400000000001</v>
      </c>
      <c r="D5">
        <v>-10218</v>
      </c>
      <c r="E5">
        <v>13602</v>
      </c>
      <c r="G5">
        <f t="shared" si="0"/>
        <v>20.454115821341112</v>
      </c>
      <c r="H5">
        <f t="shared" si="1"/>
        <v>4.5226226706791612</v>
      </c>
      <c r="I5">
        <f t="shared" si="2"/>
        <v>9.0452453413583225</v>
      </c>
      <c r="M5" s="2">
        <v>9.0452453413583225</v>
      </c>
      <c r="N5" s="2"/>
    </row>
    <row r="6" spans="1:34" x14ac:dyDescent="0.35">
      <c r="A6">
        <v>5</v>
      </c>
      <c r="B6">
        <v>257.03399999999999</v>
      </c>
      <c r="C6">
        <v>-461.33800000000002</v>
      </c>
      <c r="D6">
        <v>-7518</v>
      </c>
      <c r="E6">
        <v>11688</v>
      </c>
      <c r="G6">
        <f t="shared" si="0"/>
        <v>20.454115821341112</v>
      </c>
      <c r="H6">
        <f t="shared" si="1"/>
        <v>4.5226226706791612</v>
      </c>
      <c r="I6">
        <f t="shared" si="2"/>
        <v>9.0452453413583225</v>
      </c>
      <c r="M6" s="2">
        <v>9.0452453413583225</v>
      </c>
      <c r="N6" s="2"/>
    </row>
    <row r="7" spans="1:34" x14ac:dyDescent="0.35">
      <c r="A7">
        <v>6</v>
      </c>
      <c r="B7">
        <v>197.81800000000001</v>
      </c>
      <c r="C7">
        <v>-377.49900000000002</v>
      </c>
      <c r="D7">
        <v>-10715</v>
      </c>
      <c r="E7">
        <v>11300</v>
      </c>
      <c r="G7">
        <f t="shared" si="0"/>
        <v>15.741856266276278</v>
      </c>
      <c r="H7">
        <f t="shared" si="1"/>
        <v>3.9676008199258499</v>
      </c>
      <c r="I7">
        <f t="shared" si="2"/>
        <v>7.9352016398516998</v>
      </c>
      <c r="M7" s="2">
        <v>7.9352016398516998</v>
      </c>
      <c r="N7" s="2"/>
    </row>
    <row r="8" spans="1:34" x14ac:dyDescent="0.35">
      <c r="A8">
        <v>7</v>
      </c>
      <c r="B8">
        <v>428.39100000000002</v>
      </c>
      <c r="C8">
        <v>-336.91800000000001</v>
      </c>
      <c r="D8">
        <v>-11094</v>
      </c>
      <c r="E8">
        <v>10541</v>
      </c>
      <c r="G8">
        <f t="shared" si="0"/>
        <v>34.090272613040071</v>
      </c>
      <c r="H8">
        <f t="shared" si="1"/>
        <v>5.8386875762486277</v>
      </c>
      <c r="I8">
        <f t="shared" si="2"/>
        <v>11.677375152497255</v>
      </c>
      <c r="M8" s="2">
        <v>11.677375152497255</v>
      </c>
      <c r="N8" s="2"/>
    </row>
    <row r="9" spans="1:34" x14ac:dyDescent="0.35">
      <c r="A9">
        <v>8</v>
      </c>
      <c r="B9">
        <v>431.39400000000001</v>
      </c>
      <c r="C9">
        <v>-225.89500000000001</v>
      </c>
      <c r="D9">
        <v>-8065</v>
      </c>
      <c r="E9">
        <v>11969</v>
      </c>
      <c r="G9">
        <f t="shared" si="0"/>
        <v>34.329243760092552</v>
      </c>
      <c r="H9">
        <f t="shared" si="1"/>
        <v>5.8591162951500246</v>
      </c>
      <c r="I9">
        <f t="shared" si="2"/>
        <v>11.718232590300049</v>
      </c>
      <c r="M9" s="2">
        <v>11.718232590300049</v>
      </c>
      <c r="N9" s="2"/>
    </row>
    <row r="10" spans="1:34" x14ac:dyDescent="0.35">
      <c r="A10">
        <v>9</v>
      </c>
      <c r="B10">
        <v>327.26499999999999</v>
      </c>
      <c r="C10">
        <v>-128.279</v>
      </c>
      <c r="D10">
        <v>-10211</v>
      </c>
      <c r="E10">
        <v>10265</v>
      </c>
      <c r="G10">
        <f t="shared" ref="G10:G28" si="3">B10/(4*PI())</f>
        <v>26.042921225484562</v>
      </c>
      <c r="H10">
        <f t="shared" ref="H10:H28" si="4">SQRT(G10)</f>
        <v>5.103226550476136</v>
      </c>
      <c r="I10">
        <f t="shared" ref="I10:I28" si="5">H10*2</f>
        <v>10.206453100952272</v>
      </c>
      <c r="M10" s="2">
        <v>10.206453100952272</v>
      </c>
      <c r="N10" s="2"/>
    </row>
    <row r="11" spans="1:34" x14ac:dyDescent="0.35">
      <c r="A11">
        <v>10</v>
      </c>
      <c r="B11">
        <v>237.29499999999999</v>
      </c>
      <c r="C11">
        <v>-616.52800000000002</v>
      </c>
      <c r="D11">
        <v>-10444</v>
      </c>
      <c r="E11">
        <v>11757</v>
      </c>
      <c r="G11">
        <f t="shared" si="3"/>
        <v>18.883336110495652</v>
      </c>
      <c r="H11">
        <f t="shared" si="4"/>
        <v>4.3454960718536668</v>
      </c>
      <c r="I11">
        <f t="shared" si="5"/>
        <v>8.6909921437073336</v>
      </c>
      <c r="M11" s="2">
        <v>8.6909921437073336</v>
      </c>
      <c r="N11" s="2"/>
    </row>
    <row r="12" spans="1:34" x14ac:dyDescent="0.35">
      <c r="A12">
        <v>11</v>
      </c>
      <c r="B12">
        <v>233.577</v>
      </c>
      <c r="C12">
        <v>280.42399999999998</v>
      </c>
      <c r="D12">
        <v>-9518</v>
      </c>
      <c r="E12">
        <v>9344</v>
      </c>
      <c r="G12">
        <f t="shared" si="3"/>
        <v>18.587467071287818</v>
      </c>
      <c r="H12">
        <f t="shared" si="4"/>
        <v>4.3113184840936789</v>
      </c>
      <c r="I12">
        <f t="shared" si="5"/>
        <v>8.6226369681873578</v>
      </c>
      <c r="M12" s="2">
        <v>8.6226369681873578</v>
      </c>
      <c r="N12" s="2"/>
      <c r="O12">
        <v>7.9352016398516998</v>
      </c>
      <c r="P12">
        <v>8.2942776937692386</v>
      </c>
      <c r="Q12">
        <v>8.6909921437073336</v>
      </c>
      <c r="R12">
        <v>9.0452453413583225</v>
      </c>
      <c r="S12">
        <v>9.0452453413583225</v>
      </c>
      <c r="T12">
        <v>7.9352016398516998</v>
      </c>
      <c r="U12">
        <v>11.677375152497255</v>
      </c>
      <c r="V12">
        <v>11.718232590300049</v>
      </c>
      <c r="W12">
        <v>10.206453100952272</v>
      </c>
      <c r="X12">
        <v>8.6909921437073336</v>
      </c>
      <c r="Y12">
        <v>8.6226369681873578</v>
      </c>
      <c r="Z12">
        <v>10.572376892317568</v>
      </c>
      <c r="AA12">
        <v>10.475027084253549</v>
      </c>
      <c r="AB12">
        <v>10.963482615096343</v>
      </c>
      <c r="AC12">
        <v>9.4465791841141904</v>
      </c>
      <c r="AD12">
        <v>9.4465791841141904</v>
      </c>
      <c r="AE12">
        <v>9.0728982715677873</v>
      </c>
      <c r="AF12">
        <v>11.246380301897211</v>
      </c>
      <c r="AG12">
        <v>8.2942776937692386</v>
      </c>
      <c r="AH12">
        <v>9.0452453413583225</v>
      </c>
    </row>
    <row r="13" spans="1:34" x14ac:dyDescent="0.35">
      <c r="A13">
        <v>12</v>
      </c>
      <c r="B13">
        <v>351.15199999999999</v>
      </c>
      <c r="C13">
        <v>551.75199999999995</v>
      </c>
      <c r="D13">
        <v>-9354</v>
      </c>
      <c r="E13">
        <v>14972</v>
      </c>
      <c r="G13">
        <f t="shared" si="3"/>
        <v>27.943788288302617</v>
      </c>
      <c r="H13">
        <f t="shared" si="4"/>
        <v>5.2861884461587838</v>
      </c>
      <c r="I13">
        <f t="shared" si="5"/>
        <v>10.572376892317568</v>
      </c>
      <c r="M13" s="2">
        <v>10.572376892317568</v>
      </c>
      <c r="N13" s="2"/>
    </row>
    <row r="14" spans="1:34" x14ac:dyDescent="0.35">
      <c r="A14">
        <v>13</v>
      </c>
      <c r="B14">
        <v>344.71499999999997</v>
      </c>
      <c r="C14">
        <v>365.58699999999999</v>
      </c>
      <c r="D14">
        <v>-10069</v>
      </c>
      <c r="E14">
        <v>12961</v>
      </c>
      <c r="G14">
        <f t="shared" si="3"/>
        <v>27.431548103961351</v>
      </c>
      <c r="H14">
        <f t="shared" si="4"/>
        <v>5.2375135421267744</v>
      </c>
      <c r="I14">
        <f t="shared" si="5"/>
        <v>10.475027084253549</v>
      </c>
      <c r="M14" s="2">
        <v>10.475027084253549</v>
      </c>
      <c r="N14" s="2"/>
    </row>
    <row r="15" spans="1:34" x14ac:dyDescent="0.35">
      <c r="A15">
        <v>14</v>
      </c>
      <c r="B15">
        <v>377.613</v>
      </c>
      <c r="C15">
        <v>-558.00800000000004</v>
      </c>
      <c r="D15">
        <v>-9024</v>
      </c>
      <c r="E15">
        <v>11211</v>
      </c>
      <c r="G15">
        <f t="shared" si="3"/>
        <v>30.049487762879938</v>
      </c>
      <c r="H15">
        <f t="shared" si="4"/>
        <v>5.4817413075481713</v>
      </c>
      <c r="I15">
        <f t="shared" si="5"/>
        <v>10.963482615096343</v>
      </c>
      <c r="M15" s="2">
        <v>10.963482615096343</v>
      </c>
      <c r="N15" s="2"/>
    </row>
    <row r="16" spans="1:34" x14ac:dyDescent="0.35">
      <c r="A16">
        <v>15</v>
      </c>
      <c r="B16">
        <v>280.34899999999999</v>
      </c>
      <c r="C16">
        <v>597.66700000000003</v>
      </c>
      <c r="D16">
        <v>-7764</v>
      </c>
      <c r="E16">
        <v>10899</v>
      </c>
      <c r="G16">
        <f t="shared" si="3"/>
        <v>22.309464570434884</v>
      </c>
      <c r="H16">
        <f t="shared" si="4"/>
        <v>4.7232895920570952</v>
      </c>
      <c r="I16">
        <f t="shared" si="5"/>
        <v>9.4465791841141904</v>
      </c>
      <c r="M16" s="2">
        <v>9.4465791841141904</v>
      </c>
      <c r="N16" s="2"/>
    </row>
    <row r="17" spans="1:14" x14ac:dyDescent="0.35">
      <c r="A17">
        <v>16</v>
      </c>
      <c r="B17">
        <v>280.34899999999999</v>
      </c>
      <c r="C17">
        <v>310.976</v>
      </c>
      <c r="D17">
        <v>-11352</v>
      </c>
      <c r="E17">
        <v>12320</v>
      </c>
      <c r="G17">
        <f t="shared" si="3"/>
        <v>22.309464570434884</v>
      </c>
      <c r="H17">
        <f t="shared" si="4"/>
        <v>4.7232895920570952</v>
      </c>
      <c r="I17">
        <f t="shared" si="5"/>
        <v>9.4465791841141904</v>
      </c>
      <c r="M17" s="2">
        <v>9.4465791841141904</v>
      </c>
      <c r="N17" s="2"/>
    </row>
    <row r="18" spans="1:14" x14ac:dyDescent="0.35">
      <c r="A18">
        <v>17</v>
      </c>
      <c r="B18">
        <v>258.608</v>
      </c>
      <c r="C18">
        <v>308.702</v>
      </c>
      <c r="D18">
        <v>-7944</v>
      </c>
      <c r="E18">
        <v>11258</v>
      </c>
      <c r="G18">
        <f t="shared" si="3"/>
        <v>20.579370761554436</v>
      </c>
      <c r="H18">
        <f t="shared" si="4"/>
        <v>4.5364491357838936</v>
      </c>
      <c r="I18">
        <f t="shared" si="5"/>
        <v>9.0728982715677873</v>
      </c>
      <c r="M18" s="2">
        <v>9.0728982715677873</v>
      </c>
      <c r="N18" s="2"/>
    </row>
    <row r="19" spans="1:14" x14ac:dyDescent="0.35">
      <c r="A19">
        <v>18</v>
      </c>
      <c r="B19">
        <v>397.35199999999998</v>
      </c>
      <c r="C19">
        <v>81.266000000000005</v>
      </c>
      <c r="D19">
        <v>-8329</v>
      </c>
      <c r="E19">
        <v>11627</v>
      </c>
      <c r="G19">
        <f t="shared" si="3"/>
        <v>31.620267473725399</v>
      </c>
      <c r="H19">
        <f t="shared" si="4"/>
        <v>5.6231901509486057</v>
      </c>
      <c r="I19">
        <f t="shared" si="5"/>
        <v>11.246380301897211</v>
      </c>
      <c r="M19" s="2">
        <v>11.246380301897211</v>
      </c>
      <c r="N19" s="2"/>
    </row>
    <row r="20" spans="1:14" x14ac:dyDescent="0.35">
      <c r="A20">
        <v>19</v>
      </c>
      <c r="B20">
        <v>216.126</v>
      </c>
      <c r="C20">
        <v>-611.66800000000001</v>
      </c>
      <c r="D20">
        <v>-10866</v>
      </c>
      <c r="E20">
        <v>7482</v>
      </c>
      <c r="G20">
        <f t="shared" si="3"/>
        <v>17.198760615339488</v>
      </c>
      <c r="H20">
        <f t="shared" si="4"/>
        <v>4.1471388468846193</v>
      </c>
      <c r="I20">
        <f t="shared" si="5"/>
        <v>8.2942776937692386</v>
      </c>
      <c r="M20" s="2">
        <v>8.2942776937692386</v>
      </c>
      <c r="N20" s="2"/>
    </row>
    <row r="21" spans="1:14" x14ac:dyDescent="0.35">
      <c r="A21">
        <v>20</v>
      </c>
      <c r="B21">
        <v>257.03399999999999</v>
      </c>
      <c r="C21">
        <v>556.88199999999995</v>
      </c>
      <c r="D21">
        <v>-6851</v>
      </c>
      <c r="E21">
        <v>8457</v>
      </c>
      <c r="G21">
        <f t="shared" si="3"/>
        <v>20.454115821341112</v>
      </c>
      <c r="H21">
        <f t="shared" si="4"/>
        <v>4.5226226706791612</v>
      </c>
      <c r="I21">
        <f t="shared" si="5"/>
        <v>9.0452453413583225</v>
      </c>
      <c r="M21" s="2">
        <v>9.0452453413583225</v>
      </c>
      <c r="N21" s="2"/>
    </row>
    <row r="22" spans="1:14" x14ac:dyDescent="0.35">
      <c r="M22" s="2">
        <v>10.535702326376324</v>
      </c>
      <c r="N22" s="2"/>
    </row>
    <row r="23" spans="1:14" x14ac:dyDescent="0.35">
      <c r="A23">
        <v>21</v>
      </c>
      <c r="B23">
        <v>1427.3489999999999</v>
      </c>
      <c r="C23">
        <v>736.56200000000001</v>
      </c>
      <c r="D23">
        <v>-10444</v>
      </c>
      <c r="E23">
        <v>14156</v>
      </c>
      <c r="G23">
        <f t="shared" si="3"/>
        <v>113.58482443363685</v>
      </c>
      <c r="H23">
        <f t="shared" si="4"/>
        <v>10.657618140730923</v>
      </c>
      <c r="I23">
        <f t="shared" si="5"/>
        <v>21.315236281461846</v>
      </c>
      <c r="J23">
        <f>AVERAGE(I23:I28)</f>
        <v>21.954437039006251</v>
      </c>
      <c r="M23" s="2">
        <v>9.917419440141769</v>
      </c>
      <c r="N23" s="2"/>
    </row>
    <row r="24" spans="1:14" x14ac:dyDescent="0.35">
      <c r="A24">
        <v>22</v>
      </c>
      <c r="B24">
        <v>1811.684</v>
      </c>
      <c r="C24">
        <v>1246.3520000000001</v>
      </c>
      <c r="D24">
        <v>-10069</v>
      </c>
      <c r="E24">
        <v>17466</v>
      </c>
      <c r="G24">
        <f t="shared" si="3"/>
        <v>144.16923196024865</v>
      </c>
      <c r="H24">
        <f t="shared" si="4"/>
        <v>12.007049261173565</v>
      </c>
      <c r="I24">
        <f t="shared" si="5"/>
        <v>24.01409852234713</v>
      </c>
      <c r="J24">
        <f>_xlfn.STDEV.S(I23:I28)</f>
        <v>1.6421470732519774</v>
      </c>
      <c r="M24" s="2">
        <v>8.1823635516087432</v>
      </c>
      <c r="N24" s="2"/>
    </row>
    <row r="25" spans="1:14" x14ac:dyDescent="0.35">
      <c r="A25">
        <v>23</v>
      </c>
      <c r="B25">
        <v>1759.9059999999999</v>
      </c>
      <c r="C25">
        <v>684.005</v>
      </c>
      <c r="D25">
        <v>-11626</v>
      </c>
      <c r="E25">
        <v>13067</v>
      </c>
      <c r="G25">
        <f t="shared" si="3"/>
        <v>140.04886963854258</v>
      </c>
      <c r="H25">
        <f t="shared" si="4"/>
        <v>11.834224505160556</v>
      </c>
      <c r="I25">
        <f t="shared" si="5"/>
        <v>23.668449010321112</v>
      </c>
      <c r="M25" s="2">
        <v>10.220929252577918</v>
      </c>
      <c r="N25" s="2"/>
    </row>
    <row r="26" spans="1:14" x14ac:dyDescent="0.35">
      <c r="A26">
        <v>24</v>
      </c>
      <c r="B26">
        <v>1323.5050000000001</v>
      </c>
      <c r="C26">
        <v>434.01299999999998</v>
      </c>
      <c r="D26">
        <v>-9665</v>
      </c>
      <c r="E26">
        <v>12943</v>
      </c>
      <c r="G26">
        <f t="shared" si="3"/>
        <v>105.32118147841948</v>
      </c>
      <c r="H26">
        <f t="shared" si="4"/>
        <v>10.262610850968651</v>
      </c>
      <c r="I26">
        <f t="shared" si="5"/>
        <v>20.525221701937301</v>
      </c>
      <c r="M26" s="2">
        <v>9.3649013054666188</v>
      </c>
      <c r="N26" s="2"/>
    </row>
    <row r="27" spans="1:14" x14ac:dyDescent="0.35">
      <c r="A27">
        <v>25</v>
      </c>
      <c r="B27">
        <v>1257.4939999999999</v>
      </c>
      <c r="C27">
        <v>1268.443</v>
      </c>
      <c r="D27">
        <v>-11391</v>
      </c>
      <c r="E27">
        <v>12320</v>
      </c>
      <c r="G27">
        <f t="shared" si="3"/>
        <v>100.06819300419991</v>
      </c>
      <c r="H27">
        <f t="shared" si="4"/>
        <v>10.003409069122382</v>
      </c>
      <c r="I27">
        <f t="shared" si="5"/>
        <v>20.006818138244764</v>
      </c>
      <c r="M27" s="2">
        <v>7.8414030890036939</v>
      </c>
      <c r="N27" s="2"/>
    </row>
    <row r="28" spans="1:14" x14ac:dyDescent="0.35">
      <c r="A28">
        <v>26</v>
      </c>
      <c r="B28">
        <v>1547.856</v>
      </c>
      <c r="C28">
        <v>805.81700000000001</v>
      </c>
      <c r="D28">
        <v>-10468</v>
      </c>
      <c r="E28">
        <v>11772</v>
      </c>
      <c r="G28">
        <f t="shared" si="3"/>
        <v>123.17446679722438</v>
      </c>
      <c r="H28">
        <f t="shared" si="4"/>
        <v>11.098399289862677</v>
      </c>
      <c r="I28">
        <f t="shared" si="5"/>
        <v>22.196798579725353</v>
      </c>
      <c r="M28" s="2">
        <v>9.489863341411338</v>
      </c>
      <c r="N28" s="2"/>
    </row>
    <row r="29" spans="1:14" x14ac:dyDescent="0.35">
      <c r="M29" s="2">
        <v>9.917419440141769</v>
      </c>
      <c r="N29" s="2"/>
    </row>
    <row r="30" spans="1:14" x14ac:dyDescent="0.35">
      <c r="M30" s="2">
        <v>8.4533223994441329</v>
      </c>
      <c r="N30" s="2"/>
    </row>
    <row r="31" spans="1:14" x14ac:dyDescent="0.35">
      <c r="M31" s="2">
        <v>8.5130207122255221</v>
      </c>
      <c r="N31" s="2"/>
    </row>
    <row r="32" spans="1:14" x14ac:dyDescent="0.35">
      <c r="M32" s="2">
        <v>8.1482141828808867</v>
      </c>
      <c r="N32" s="2"/>
    </row>
    <row r="33" spans="13:14" x14ac:dyDescent="0.35">
      <c r="M33" s="2">
        <v>8.1823635516087432</v>
      </c>
      <c r="N33" s="2"/>
    </row>
    <row r="34" spans="13:14" x14ac:dyDescent="0.35">
      <c r="M34" s="2">
        <v>9.3649013054666188</v>
      </c>
      <c r="N34" s="2"/>
    </row>
    <row r="35" spans="13:14" x14ac:dyDescent="0.35">
      <c r="M35" s="2">
        <v>9.917419440141769</v>
      </c>
      <c r="N35" s="2"/>
    </row>
    <row r="36" spans="13:14" x14ac:dyDescent="0.35">
      <c r="M36" s="2">
        <v>9.0747750497761324</v>
      </c>
      <c r="N36" s="2"/>
    </row>
    <row r="37" spans="13:14" x14ac:dyDescent="0.35">
      <c r="M37" s="2">
        <v>9.646289048558268</v>
      </c>
      <c r="N37" s="2"/>
    </row>
    <row r="38" spans="13:14" x14ac:dyDescent="0.35">
      <c r="M38" s="2">
        <v>10.259830623909979</v>
      </c>
      <c r="N38" s="2"/>
    </row>
    <row r="39" spans="13:14" x14ac:dyDescent="0.35">
      <c r="M39" s="2">
        <v>8.6259218316010724</v>
      </c>
      <c r="N39" s="2"/>
    </row>
    <row r="40" spans="13:14" x14ac:dyDescent="0.35">
      <c r="M40" s="2">
        <v>8.5130207122255221</v>
      </c>
      <c r="N40" s="2"/>
    </row>
    <row r="41" spans="13:14" x14ac:dyDescent="0.35">
      <c r="M41" s="2">
        <v>8.2122246617859833</v>
      </c>
      <c r="N41" s="2"/>
    </row>
    <row r="42" spans="13:14" x14ac:dyDescent="0.35">
      <c r="M42" s="2">
        <v>10.847885436482906</v>
      </c>
      <c r="N42" s="2"/>
    </row>
    <row r="43" spans="13:14" x14ac:dyDescent="0.35">
      <c r="M43" s="2">
        <v>6.8509204511281636</v>
      </c>
      <c r="N43" s="2"/>
    </row>
    <row r="44" spans="13:14" x14ac:dyDescent="0.35">
      <c r="M44" s="2">
        <v>5.4570287787438279</v>
      </c>
      <c r="N44" s="2"/>
    </row>
    <row r="45" spans="13:14" x14ac:dyDescent="0.35">
      <c r="M45" s="2">
        <v>6.9247233016314196</v>
      </c>
      <c r="N45" s="2"/>
    </row>
    <row r="46" spans="13:14" x14ac:dyDescent="0.35">
      <c r="M46" s="2">
        <v>7.2533587335878726</v>
      </c>
      <c r="N46" s="2"/>
    </row>
    <row r="47" spans="13:14" x14ac:dyDescent="0.35">
      <c r="M47" s="2">
        <v>8.3830484754651611</v>
      </c>
      <c r="N47" s="2"/>
    </row>
    <row r="48" spans="13:14" x14ac:dyDescent="0.35">
      <c r="M48" s="2">
        <v>7.6540380148229152</v>
      </c>
      <c r="N48" s="2"/>
    </row>
    <row r="49" spans="13:14" x14ac:dyDescent="0.35">
      <c r="M49" s="2">
        <v>7.2533587335878726</v>
      </c>
      <c r="N49" s="2"/>
    </row>
    <row r="50" spans="13:14" x14ac:dyDescent="0.35">
      <c r="M50" s="2">
        <v>12.113703498946393</v>
      </c>
      <c r="N50" s="2"/>
    </row>
    <row r="51" spans="13:14" x14ac:dyDescent="0.35">
      <c r="M51" s="2">
        <v>10.572376892317568</v>
      </c>
      <c r="N51" s="2"/>
    </row>
    <row r="52" spans="13:14" x14ac:dyDescent="0.35">
      <c r="M52" s="2">
        <v>10.206453100952272</v>
      </c>
      <c r="N52" s="2"/>
    </row>
    <row r="53" spans="13:14" x14ac:dyDescent="0.35">
      <c r="M53" s="2">
        <v>10.146052046066808</v>
      </c>
      <c r="N53" s="2"/>
    </row>
    <row r="54" spans="13:14" x14ac:dyDescent="0.35">
      <c r="M54" s="2">
        <v>12.48025106906897</v>
      </c>
      <c r="N54" s="2"/>
    </row>
    <row r="55" spans="13:14" x14ac:dyDescent="0.35">
      <c r="M55" s="2"/>
      <c r="N55" s="2"/>
    </row>
    <row r="56" spans="13:14" x14ac:dyDescent="0.35">
      <c r="M56" s="2">
        <v>13.587578167785754</v>
      </c>
      <c r="N56" s="2"/>
    </row>
    <row r="57" spans="13:14" x14ac:dyDescent="0.35">
      <c r="M57" s="2">
        <v>12.081708605043705</v>
      </c>
      <c r="N57" s="2"/>
    </row>
    <row r="58" spans="13:14" x14ac:dyDescent="0.35">
      <c r="M58" s="2">
        <v>9.0452453413583225</v>
      </c>
      <c r="N58" s="2"/>
    </row>
    <row r="59" spans="13:14" x14ac:dyDescent="0.35">
      <c r="M59" s="2">
        <v>10.206453100952272</v>
      </c>
      <c r="N59" s="2"/>
    </row>
    <row r="60" spans="13:14" x14ac:dyDescent="0.35">
      <c r="M60" s="2">
        <v>11.718232590300049</v>
      </c>
      <c r="N60" s="2"/>
    </row>
    <row r="61" spans="13:14" x14ac:dyDescent="0.35">
      <c r="M61" s="2">
        <v>10.913532572556459</v>
      </c>
      <c r="N61" s="2"/>
    </row>
    <row r="62" spans="13:14" x14ac:dyDescent="0.35">
      <c r="M62" s="2">
        <v>10.913532572556459</v>
      </c>
      <c r="N62" s="2"/>
    </row>
    <row r="63" spans="13:14" x14ac:dyDescent="0.35">
      <c r="M63" s="2">
        <v>11.323033344749563</v>
      </c>
      <c r="N63" s="2"/>
    </row>
    <row r="64" spans="13:14" x14ac:dyDescent="0.35">
      <c r="M64" s="2">
        <v>14.750779550560129</v>
      </c>
      <c r="N64" s="2"/>
    </row>
    <row r="65" spans="13:15" x14ac:dyDescent="0.35">
      <c r="M65" s="2">
        <v>10.808729847038659</v>
      </c>
      <c r="N65" s="2"/>
      <c r="O65" s="2"/>
    </row>
    <row r="66" spans="13:15" x14ac:dyDescent="0.35">
      <c r="M66" s="2">
        <v>12.335305631929852</v>
      </c>
      <c r="N66" s="2"/>
      <c r="O66" s="2"/>
    </row>
    <row r="67" spans="13:15" x14ac:dyDescent="0.35">
      <c r="M67" s="2">
        <v>13.234509550483315</v>
      </c>
      <c r="N67" s="2"/>
      <c r="O67" s="2">
        <f>AVERAGE(M2:M76)</f>
        <v>9.6713024462635815</v>
      </c>
    </row>
    <row r="68" spans="13:15" x14ac:dyDescent="0.35">
      <c r="M68" s="2">
        <v>9.8315437891571538</v>
      </c>
      <c r="N68" s="2"/>
      <c r="O68" s="2">
        <f>_xlfn.STDEV.S(M2:M76)</f>
        <v>1.6486266230421791</v>
      </c>
    </row>
    <row r="69" spans="13:15" x14ac:dyDescent="0.35">
      <c r="M69" s="2">
        <v>9.8037092573952354</v>
      </c>
      <c r="N69" s="2"/>
      <c r="O69" s="2"/>
    </row>
    <row r="70" spans="13:15" x14ac:dyDescent="0.35">
      <c r="M70" s="2">
        <v>10.475027084253549</v>
      </c>
      <c r="N70" s="2"/>
      <c r="O70" s="2"/>
    </row>
    <row r="71" spans="13:15" x14ac:dyDescent="0.35">
      <c r="M71" s="2">
        <v>8.6909921437073336</v>
      </c>
      <c r="N71" s="2"/>
      <c r="O71" s="2"/>
    </row>
    <row r="72" spans="13:15" x14ac:dyDescent="0.35">
      <c r="M72" s="2">
        <v>8.1921026936723234</v>
      </c>
      <c r="N72" s="2"/>
    </row>
    <row r="73" spans="13:15" x14ac:dyDescent="0.35">
      <c r="M73" s="2">
        <v>9.4465791841141904</v>
      </c>
      <c r="N73" s="2"/>
    </row>
    <row r="74" spans="13:15" x14ac:dyDescent="0.35">
      <c r="M74" s="2">
        <v>9.8315437891571538</v>
      </c>
      <c r="N74" s="2"/>
    </row>
    <row r="75" spans="13:15" x14ac:dyDescent="0.35">
      <c r="M75" s="2">
        <v>10.146052046066808</v>
      </c>
      <c r="N75" s="2"/>
    </row>
    <row r="76" spans="13:15" x14ac:dyDescent="0.35">
      <c r="M76" s="2">
        <v>9.3909860374826923</v>
      </c>
      <c r="N76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Unimer diameter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van der Helm - TNW</dc:creator>
  <cp:lastModifiedBy>Michelle van der Helm - TNW</cp:lastModifiedBy>
  <dcterms:created xsi:type="dcterms:W3CDTF">2020-03-04T09:15:04Z</dcterms:created>
  <dcterms:modified xsi:type="dcterms:W3CDTF">2020-10-30T08:43:50Z</dcterms:modified>
</cp:coreProperties>
</file>